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000 ОЭР 2021-24\ОТЧЕТЫ\Отчет_КО_2022-23\"/>
    </mc:Choice>
  </mc:AlternateContent>
  <bookViews>
    <workbookView xWindow="0" yWindow="0" windowWidth="28800" windowHeight="12330" tabRatio="757" activeTab="16"/>
  </bookViews>
  <sheets>
    <sheet name="Титул" sheetId="27" r:id="rId1"/>
    <sheet name="ФИ_1" sheetId="7" r:id="rId2"/>
    <sheet name="ФИ_2" sheetId="8" r:id="rId3"/>
    <sheet name="ФИ_3" sheetId="9" r:id="rId4"/>
    <sheet name="ФИ_4" sheetId="15" r:id="rId5"/>
    <sheet name="ФИ_5" sheetId="16" r:id="rId6"/>
    <sheet name="ФИ_6" sheetId="17" r:id="rId7"/>
    <sheet name="ФИ_7" sheetId="18" r:id="rId8"/>
    <sheet name="ФИ_8" sheetId="19" r:id="rId9"/>
    <sheet name="ФИ_9" sheetId="20" r:id="rId10"/>
    <sheet name="ФИ_10" sheetId="21" r:id="rId11"/>
    <sheet name="ФИ_11" sheetId="22" r:id="rId12"/>
    <sheet name="ФИ_12" sheetId="23" r:id="rId13"/>
    <sheet name="ФИ_13" sheetId="24" r:id="rId14"/>
    <sheet name="ФИ_14" sheetId="25" r:id="rId15"/>
    <sheet name="ФИ_15" sheetId="26" r:id="rId16"/>
    <sheet name="Рез-т группы" sheetId="1" r:id="rId17"/>
    <sheet name="Уровень по группе" sheetId="2" r:id="rId1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D6" i="1" l="1"/>
  <c r="D5" i="1"/>
  <c r="D4" i="1"/>
  <c r="G42" i="15" l="1"/>
  <c r="D22" i="1" l="1"/>
  <c r="D21" i="1"/>
  <c r="D20" i="1"/>
  <c r="D19" i="1"/>
  <c r="D18" i="1"/>
  <c r="D17" i="1"/>
  <c r="D16" i="1"/>
  <c r="D15" i="1"/>
  <c r="D14" i="1"/>
  <c r="D13" i="1"/>
  <c r="P17" i="26"/>
  <c r="P15" i="26"/>
  <c r="P16" i="26" s="1"/>
  <c r="P14" i="26"/>
  <c r="P13" i="26"/>
  <c r="P11" i="26"/>
  <c r="P12" i="26" s="1"/>
  <c r="P10" i="26"/>
  <c r="P9" i="26"/>
  <c r="P8" i="26"/>
  <c r="P7" i="26"/>
  <c r="P6" i="26"/>
  <c r="P17" i="25"/>
  <c r="P15" i="25"/>
  <c r="P16" i="25" s="1"/>
  <c r="P14" i="25"/>
  <c r="P13" i="25"/>
  <c r="P11" i="25"/>
  <c r="P12" i="25" s="1"/>
  <c r="P10" i="25"/>
  <c r="P9" i="25"/>
  <c r="P8" i="25"/>
  <c r="P7" i="25"/>
  <c r="P6" i="25"/>
  <c r="P17" i="24"/>
  <c r="P16" i="24"/>
  <c r="P15" i="24"/>
  <c r="P14" i="24"/>
  <c r="P13" i="24"/>
  <c r="P12" i="24"/>
  <c r="P11" i="24"/>
  <c r="P10" i="24"/>
  <c r="P9" i="24"/>
  <c r="P8" i="24"/>
  <c r="P7" i="24"/>
  <c r="P6" i="24"/>
  <c r="P18" i="24" s="1"/>
  <c r="G42" i="24" s="1"/>
  <c r="C43" i="24" s="1"/>
  <c r="P17" i="23"/>
  <c r="P15" i="23"/>
  <c r="P16" i="23" s="1"/>
  <c r="P14" i="23"/>
  <c r="P13" i="23"/>
  <c r="P11" i="23"/>
  <c r="P12" i="23" s="1"/>
  <c r="P10" i="23"/>
  <c r="P9" i="23"/>
  <c r="P8" i="23"/>
  <c r="P7" i="23"/>
  <c r="P6" i="23"/>
  <c r="P17" i="22"/>
  <c r="P15" i="22"/>
  <c r="P16" i="22" s="1"/>
  <c r="P14" i="22"/>
  <c r="P13" i="22"/>
  <c r="P11" i="22"/>
  <c r="P12" i="22" s="1"/>
  <c r="P10" i="22"/>
  <c r="P9" i="22"/>
  <c r="P8" i="22"/>
  <c r="P7" i="22"/>
  <c r="P6" i="22"/>
  <c r="P17" i="21"/>
  <c r="P15" i="21"/>
  <c r="P16" i="21" s="1"/>
  <c r="P14" i="21"/>
  <c r="P13" i="21"/>
  <c r="P11" i="21"/>
  <c r="P12" i="21" s="1"/>
  <c r="P10" i="21"/>
  <c r="P9" i="21"/>
  <c r="P8" i="21"/>
  <c r="P7" i="21"/>
  <c r="P6" i="21"/>
  <c r="P17" i="20"/>
  <c r="P15" i="20"/>
  <c r="P14" i="20"/>
  <c r="P16" i="20" s="1"/>
  <c r="P13" i="20"/>
  <c r="P11" i="20"/>
  <c r="P10" i="20"/>
  <c r="P12" i="20" s="1"/>
  <c r="P9" i="20"/>
  <c r="P8" i="20"/>
  <c r="P7" i="20"/>
  <c r="P6" i="20"/>
  <c r="P18" i="20" s="1"/>
  <c r="G42" i="20" s="1"/>
  <c r="C43" i="20" s="1"/>
  <c r="P17" i="19"/>
  <c r="P15" i="19"/>
  <c r="P16" i="19" s="1"/>
  <c r="P14" i="19"/>
  <c r="P13" i="19"/>
  <c r="P11" i="19"/>
  <c r="P12" i="19" s="1"/>
  <c r="P10" i="19"/>
  <c r="P9" i="19"/>
  <c r="P8" i="19"/>
  <c r="P7" i="19"/>
  <c r="P6" i="19"/>
  <c r="P17" i="18"/>
  <c r="P15" i="18"/>
  <c r="P16" i="18" s="1"/>
  <c r="P14" i="18"/>
  <c r="P13" i="18"/>
  <c r="P11" i="18"/>
  <c r="P12" i="18" s="1"/>
  <c r="P10" i="18"/>
  <c r="P9" i="18"/>
  <c r="P8" i="18"/>
  <c r="P7" i="18"/>
  <c r="P6" i="18"/>
  <c r="P17" i="17"/>
  <c r="P15" i="17"/>
  <c r="P16" i="17" s="1"/>
  <c r="P14" i="17"/>
  <c r="P13" i="17"/>
  <c r="P11" i="17"/>
  <c r="P12" i="17" s="1"/>
  <c r="P10" i="17"/>
  <c r="P9" i="17"/>
  <c r="P8" i="17"/>
  <c r="P7" i="17"/>
  <c r="P6" i="17"/>
  <c r="P17" i="16"/>
  <c r="P15" i="16"/>
  <c r="P16" i="16" s="1"/>
  <c r="P14" i="16"/>
  <c r="P13" i="16"/>
  <c r="P11" i="16"/>
  <c r="P12" i="16" s="1"/>
  <c r="P10" i="16"/>
  <c r="P9" i="16"/>
  <c r="P8" i="16"/>
  <c r="P7" i="16"/>
  <c r="P6" i="16"/>
  <c r="P18" i="16" s="1"/>
  <c r="G42" i="16" s="1"/>
  <c r="C43" i="16" s="1"/>
  <c r="P17" i="15"/>
  <c r="P15" i="15"/>
  <c r="P16" i="15" s="1"/>
  <c r="P14" i="15"/>
  <c r="P13" i="15"/>
  <c r="P11" i="15"/>
  <c r="P12" i="15" s="1"/>
  <c r="P10" i="15"/>
  <c r="P9" i="15"/>
  <c r="P8" i="15"/>
  <c r="P7" i="15"/>
  <c r="P6" i="15"/>
  <c r="P18" i="15" s="1"/>
  <c r="P17" i="9"/>
  <c r="P15" i="9"/>
  <c r="P14" i="9"/>
  <c r="P13" i="9"/>
  <c r="P11" i="9"/>
  <c r="P10" i="9"/>
  <c r="P9" i="9"/>
  <c r="P8" i="9"/>
  <c r="P7" i="9"/>
  <c r="P6" i="9"/>
  <c r="P17" i="8"/>
  <c r="P15" i="8"/>
  <c r="P14" i="8"/>
  <c r="P13" i="8"/>
  <c r="P11" i="8"/>
  <c r="P10" i="8"/>
  <c r="P9" i="8"/>
  <c r="P8" i="8"/>
  <c r="P7" i="8"/>
  <c r="P6" i="8"/>
  <c r="P17" i="7"/>
  <c r="P15" i="7"/>
  <c r="P14" i="7"/>
  <c r="P16" i="7" s="1"/>
  <c r="P13" i="7"/>
  <c r="P11" i="7"/>
  <c r="P10" i="7"/>
  <c r="P9" i="7"/>
  <c r="P8" i="7"/>
  <c r="P7" i="7"/>
  <c r="P6" i="7"/>
  <c r="P12" i="7" l="1"/>
  <c r="P18" i="7" s="1"/>
  <c r="G42" i="7" s="1"/>
  <c r="P12" i="9"/>
  <c r="P16" i="9"/>
  <c r="P18" i="9" s="1"/>
  <c r="G42" i="9" s="1"/>
  <c r="C43" i="9" s="1"/>
  <c r="P18" i="26"/>
  <c r="G42" i="26" s="1"/>
  <c r="P18" i="25"/>
  <c r="G42" i="25" s="1"/>
  <c r="C43" i="25" s="1"/>
  <c r="P18" i="23"/>
  <c r="G42" i="23" s="1"/>
  <c r="C43" i="23" s="1"/>
  <c r="P18" i="22"/>
  <c r="G42" i="22" s="1"/>
  <c r="C43" i="22" s="1"/>
  <c r="P18" i="21"/>
  <c r="G42" i="21" s="1"/>
  <c r="C43" i="21" s="1"/>
  <c r="P18" i="19"/>
  <c r="G42" i="19" s="1"/>
  <c r="C43" i="19" s="1"/>
  <c r="P18" i="18"/>
  <c r="G42" i="18" s="1"/>
  <c r="C43" i="18" s="1"/>
  <c r="P18" i="17"/>
  <c r="G42" i="17" s="1"/>
  <c r="C43" i="17" s="1"/>
  <c r="P12" i="8"/>
  <c r="P16" i="8"/>
  <c r="G23" i="1"/>
  <c r="G19" i="1"/>
  <c r="F19" i="1"/>
  <c r="G18" i="1"/>
  <c r="F18" i="1"/>
  <c r="G17" i="1"/>
  <c r="F17" i="1"/>
  <c r="G16" i="1"/>
  <c r="F16" i="1"/>
  <c r="G15" i="1"/>
  <c r="F15" i="1"/>
  <c r="F14" i="1"/>
  <c r="G13" i="1"/>
  <c r="F13" i="1"/>
  <c r="G12" i="1"/>
  <c r="G11" i="1"/>
  <c r="G10" i="1"/>
  <c r="G9" i="1"/>
  <c r="G14" i="1"/>
  <c r="C43" i="26" l="1"/>
  <c r="D23" i="1"/>
  <c r="F23" i="1" s="1"/>
  <c r="D11" i="1"/>
  <c r="F11" i="1" s="1"/>
  <c r="D12" i="1"/>
  <c r="F12" i="1" s="1"/>
  <c r="C43" i="15"/>
  <c r="P18" i="8"/>
  <c r="G42" i="8" s="1"/>
  <c r="C43" i="8" s="1"/>
  <c r="C43" i="7"/>
  <c r="D9" i="1"/>
  <c r="F9" i="1" s="1"/>
  <c r="D10" i="1" l="1"/>
  <c r="F10" i="1" s="1"/>
  <c r="E7" i="2" s="1"/>
  <c r="D7" i="2" l="1"/>
  <c r="B7" i="2"/>
  <c r="C7" i="2"/>
  <c r="D24" i="1"/>
</calcChain>
</file>

<file path=xl/sharedStrings.xml><?xml version="1.0" encoding="utf-8"?>
<sst xmlns="http://schemas.openxmlformats.org/spreadsheetml/2006/main" count="1004" uniqueCount="105">
  <si>
    <t>Фамилия Имя обучающегося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</si>
  <si>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</si>
  <si>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</si>
  <si>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</si>
  <si>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</si>
  <si>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</si>
  <si>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</si>
  <si>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</si>
  <si>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</si>
  <si>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</si>
  <si>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</si>
  <si>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</si>
  <si>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</si>
  <si>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Зримые показатели воспитанности</t>
  </si>
  <si>
    <t>№ п\п</t>
  </si>
  <si>
    <t>группа</t>
  </si>
  <si>
    <t>педагог(и)</t>
  </si>
  <si>
    <t>Низкий уровень</t>
  </si>
  <si>
    <t>Средний уровень</t>
  </si>
  <si>
    <t>Хороший уровень</t>
  </si>
  <si>
    <t>Высокий уровень</t>
  </si>
  <si>
    <t xml:space="preserve"> </t>
  </si>
  <si>
    <t>Средний показатель по группе</t>
  </si>
  <si>
    <t>1.      Внешний вид ребенка</t>
  </si>
  <si>
    <t>неухоженный неопрятный неаккуратный</t>
  </si>
  <si>
    <t>2.      Мимический и пластический образ</t>
  </si>
  <si>
    <t xml:space="preserve">угрюмый замкнутый </t>
  </si>
  <si>
    <t>3.      Речь</t>
  </si>
  <si>
    <t>неразвитая примитивная засоренная</t>
  </si>
  <si>
    <t>4.      Поведение</t>
  </si>
  <si>
    <t>не соответствует дисциплинарным и этическим требованиям</t>
  </si>
  <si>
    <t>5.      Взаимоотношения с окружающими</t>
  </si>
  <si>
    <t>5.1. с педагогом</t>
  </si>
  <si>
    <t>неадекватно реагирует на требования, критику, поощрение</t>
  </si>
  <si>
    <t>игнорирует педагога</t>
  </si>
  <si>
    <t>5.2.  с другими детьми</t>
  </si>
  <si>
    <t>демонстрирует враждебность</t>
  </si>
  <si>
    <t>не реагирует на других детей</t>
  </si>
  <si>
    <t>6.      Реакции на социальные явления</t>
  </si>
  <si>
    <t>изолирован обособлен</t>
  </si>
  <si>
    <t>не проявляет интерес/мотивацию к социально значимым делам</t>
  </si>
  <si>
    <t>7.      Избирательная деятельность</t>
  </si>
  <si>
    <t xml:space="preserve">7.1. учебная  </t>
  </si>
  <si>
    <t>пассивен и/или беспорядочно активен на занятиях</t>
  </si>
  <si>
    <t>не мотивирован на учебную деятельность</t>
  </si>
  <si>
    <t>7.2.  внеучебная</t>
  </si>
  <si>
    <t xml:space="preserve">пассивность, отсутствие интересов </t>
  </si>
  <si>
    <t>8. Качественность предметной деятельности</t>
  </si>
  <si>
    <t xml:space="preserve">не успешен в освоении образовательной программы </t>
  </si>
  <si>
    <t>9. Интегративный показатель (средний балл)</t>
  </si>
  <si>
    <t xml:space="preserve">Зримый уровень воспитанности </t>
  </si>
  <si>
    <t>5 – 4,5 – высокий уровень</t>
  </si>
  <si>
    <t>4,4 – 4 – хороший уровень</t>
  </si>
  <si>
    <t>3,9 – 2,9 – средний уровень</t>
  </si>
  <si>
    <t>2,8 – 2 – низкий уровень</t>
  </si>
  <si>
    <t xml:space="preserve">10. Особые замечания </t>
  </si>
  <si>
    <t>ухоженный опрятный аккуратный</t>
  </si>
  <si>
    <t xml:space="preserve">жизнерадостный открытый </t>
  </si>
  <si>
    <t>развитая богатая правильная</t>
  </si>
  <si>
    <t>соответствует дисциплинарным и этическим требованиям</t>
  </si>
  <si>
    <t>адекватно реагирует на требования, критику, поощрение</t>
  </si>
  <si>
    <t>ориентирован на педагога</t>
  </si>
  <si>
    <t xml:space="preserve">демонстрирует доброжелательность  </t>
  </si>
  <si>
    <t>адекватно реагирует на других детей</t>
  </si>
  <si>
    <t>ориентирован на работу в паре, в группе</t>
  </si>
  <si>
    <t>проявляет интерес/мотивацию к социально значимым делам</t>
  </si>
  <si>
    <t>активен, контролирует свои действия на занятиях</t>
  </si>
  <si>
    <t xml:space="preserve">мотивирован на учебную деятельность </t>
  </si>
  <si>
    <t>активность, разнообразие интересов</t>
  </si>
  <si>
    <t>успешен в освоении образовательной программы</t>
  </si>
  <si>
    <t>Таблица результатов по шкалам</t>
  </si>
  <si>
    <t>1. Внешний вид ребенка</t>
  </si>
  <si>
    <t>2. Мимический и пластический образ</t>
  </si>
  <si>
    <t>3. Речь</t>
  </si>
  <si>
    <t>4. Поведение</t>
  </si>
  <si>
    <t>5.1  Взаимоотношения с педагогом</t>
  </si>
  <si>
    <t>5.2  Взаимоотношения с другими людьми</t>
  </si>
  <si>
    <r>
      <rPr>
        <b/>
        <sz val="14"/>
        <color theme="1"/>
        <rFont val="Times New Roman"/>
        <family val="1"/>
        <charset val="204"/>
      </rPr>
      <t xml:space="preserve">5. Взаимоотношения с окружающими </t>
    </r>
    <r>
      <rPr>
        <b/>
        <i/>
        <sz val="14"/>
        <color theme="1"/>
        <rFont val="Times New Roman"/>
        <family val="1"/>
        <charset val="204"/>
      </rPr>
      <t>(среднее  значение)</t>
    </r>
  </si>
  <si>
    <t>6. Реакции на социальные явления</t>
  </si>
  <si>
    <t>7.1  Учебная деятельность</t>
  </si>
  <si>
    <t>7.2  Внеучебная деятельность</t>
  </si>
  <si>
    <r>
      <rPr>
        <b/>
        <sz val="14"/>
        <color theme="1"/>
        <rFont val="Times New Roman"/>
        <family val="1"/>
        <charset val="204"/>
      </rPr>
      <t xml:space="preserve">7. Избирательная деятельность </t>
    </r>
    <r>
      <rPr>
        <b/>
        <i/>
        <sz val="14"/>
        <color theme="1"/>
        <rFont val="Times New Roman"/>
        <family val="1"/>
        <charset val="204"/>
      </rPr>
      <t>(среднее значение)</t>
    </r>
  </si>
  <si>
    <t>8. Качественность предметной деятельности</t>
  </si>
  <si>
    <t xml:space="preserve">Интегративный показатель (средний балл) </t>
  </si>
  <si>
    <t>Карта наблюдения</t>
  </si>
  <si>
    <t xml:space="preserve">  </t>
  </si>
  <si>
    <t>ДОП</t>
  </si>
  <si>
    <t>13.</t>
  </si>
  <si>
    <t>14.</t>
  </si>
  <si>
    <t>15.</t>
  </si>
  <si>
    <t>ГБУ ДО ДД(Ю)Т Московского района Санкт-Петербурга</t>
  </si>
  <si>
    <t>Дата заполнения</t>
  </si>
  <si>
    <t xml:space="preserve">Образовательная(ые) программа(ы) </t>
  </si>
  <si>
    <t xml:space="preserve">группа(ы) </t>
  </si>
  <si>
    <t>Педагог(и)</t>
  </si>
  <si>
    <r>
      <rPr>
        <b/>
        <sz val="26"/>
        <color rgb="FF266196"/>
        <rFont val="Calibri"/>
        <family val="2"/>
        <charset val="204"/>
      </rPr>
      <t>Карта педагогического наблюдения «Зримые показатели воспитанности»</t>
    </r>
    <r>
      <rPr>
        <b/>
        <sz val="32"/>
        <color rgb="FF266196"/>
        <rFont val="Calibri"/>
        <family val="2"/>
        <charset val="204"/>
      </rPr>
      <t xml:space="preserve">  </t>
    </r>
  </si>
  <si>
    <t xml:space="preserve">Карта наблюдения </t>
  </si>
  <si>
    <t>Порядок работы с картой педагогического наблюдения</t>
  </si>
  <si>
    <t>1. Данная таблица включает титульный лист, 15 листов наблюдений (по одному на каждого ребенка), сводный результат группы со зримыми показателями воспитанности и сводный лист уровней воспитанности по группе.</t>
  </si>
  <si>
    <t>2. Перед началом работы необходимо на титульном листе заполнить ячейки с информацией о группе, окрашенные голубым цветом: дату заполнения, название программы, номер группы. ФИО педагога(ов).</t>
  </si>
  <si>
    <t>4. ВАЖНО!!! Последние два листа, результат группы и уровень по группе заполнять не требуется. Информация на этих листах вычисляется автоматически и отображается в обобщенном виде. Можно зайти в листы, ознакомиться с результатом. Исправлять ничего нельзя!</t>
  </si>
  <si>
    <t>3. Далее необходимо перейти на следующий лист ФИ_1, ввести ФИО обучающегося и заполнить карту наблюдения на данного учащегося. Таким же образом необходимо заполнить листы на каждого обучающегося группы.</t>
  </si>
  <si>
    <t>ФИО обучающегося</t>
  </si>
  <si>
    <t>Таблица "Зримые показатели воспитанности по группе"</t>
  </si>
  <si>
    <t>Уровень воспитанности по группе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</si>
</sst>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1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b/>
      <sz val="32"/>
      <color rgb="FF266196"/>
      <name val="Calibri"/>
      <family val="2"/>
      <charset val="204"/>
    </font>
    <font>
      <b/>
      <sz val="26"/>
      <color rgb="FF266196"/>
      <name val="Calibri"/>
      <family val="2"/>
      <charset val="204"/>
    </font>
    <font>
      <b/>
      <i/>
      <sz val="13"/>
      <color rgb="FFC00000"/>
      <name val="Calibri"/>
      <family val="2"/>
      <charset val="204"/>
      <scheme val="minor"/>
    </font>
    <font>
      <i/>
      <sz val="13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ECF4FA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ECF0F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1" xfId="0" applyFont="1" applyBorder="1" applyAlignment="1">
      <alignment horizontal="left" vertical="top" wrapText="1" indent="1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center" vertical="top"/>
    </xf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center" wrapText="1"/>
    </xf>
    <xf numFmtId="0" fontId="6" fillId="4" borderId="2" xfId="0" applyFont="1" applyFill="1" applyBorder="1"/>
    <xf numFmtId="0" fontId="6" fillId="3" borderId="2" xfId="0" applyFont="1" applyFill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2" fontId="5" fillId="0" borderId="0" xfId="0" applyNumberFormat="1" applyFont="1"/>
    <xf numFmtId="164" fontId="7" fillId="6" borderId="9" xfId="0" applyNumberFormat="1" applyFont="1" applyFill="1" applyBorder="1"/>
    <xf numFmtId="0" fontId="11" fillId="0" borderId="0" xfId="0" applyFont="1"/>
    <xf numFmtId="0" fontId="9" fillId="0" borderId="0" xfId="0" applyFont="1"/>
    <xf numFmtId="164" fontId="9" fillId="3" borderId="7" xfId="0" applyNumberFormat="1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9" fillId="6" borderId="7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164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164" fontId="1" fillId="0" borderId="0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28" fillId="0" borderId="0" xfId="0" applyFont="1" applyAlignment="1"/>
    <xf numFmtId="0" fontId="13" fillId="0" borderId="0" xfId="0" applyFont="1" applyAlignment="1">
      <alignment vertical="center"/>
    </xf>
    <xf numFmtId="0" fontId="29" fillId="0" borderId="0" xfId="0" applyFont="1"/>
    <xf numFmtId="0" fontId="1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/>
    <xf numFmtId="0" fontId="17" fillId="0" borderId="0" xfId="0" applyFont="1" applyAlignment="1">
      <alignment horizontal="left"/>
    </xf>
    <xf numFmtId="0" fontId="18" fillId="7" borderId="9" xfId="0" applyFont="1" applyFill="1" applyBorder="1" applyAlignment="1">
      <alignment horizontal="left"/>
    </xf>
    <xf numFmtId="0" fontId="8" fillId="7" borderId="9" xfId="0" applyFont="1" applyFill="1" applyBorder="1"/>
    <xf numFmtId="0" fontId="25" fillId="0" borderId="0" xfId="0" applyFont="1" applyAlignment="1">
      <alignment horizontal="left"/>
    </xf>
    <xf numFmtId="0" fontId="14" fillId="0" borderId="0" xfId="0" applyFont="1" applyAlignme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7" borderId="9" xfId="0" applyFont="1" applyFill="1" applyBorder="1" applyAlignment="1">
      <alignment horizontal="left" vertical="top" wrapText="1" indent="1"/>
    </xf>
    <xf numFmtId="0" fontId="8" fillId="7" borderId="9" xfId="0" applyFont="1" applyFill="1" applyBorder="1" applyAlignment="1">
      <alignment horizontal="left" vertical="top" wrapText="1" indent="1"/>
    </xf>
    <xf numFmtId="0" fontId="28" fillId="0" borderId="0" xfId="0" applyFont="1" applyAlignment="1">
      <alignment horizontal="left" vertical="top" wrapText="1" indent="1"/>
    </xf>
    <xf numFmtId="0" fontId="22" fillId="7" borderId="9" xfId="0" applyFont="1" applyFill="1" applyBorder="1" applyAlignment="1">
      <alignment horizontal="left" vertical="top" indent="1"/>
    </xf>
    <xf numFmtId="0" fontId="8" fillId="7" borderId="9" xfId="0" applyFont="1" applyFill="1" applyBorder="1" applyAlignment="1">
      <alignment horizontal="left" vertical="top" indent="1"/>
    </xf>
    <xf numFmtId="0" fontId="19" fillId="0" borderId="0" xfId="0" applyFont="1" applyAlignment="1">
      <alignment horizontal="left"/>
    </xf>
    <xf numFmtId="0" fontId="17" fillId="7" borderId="9" xfId="0" applyFont="1" applyFill="1" applyBorder="1" applyAlignment="1">
      <alignment horizontal="left" vertical="top" indent="1"/>
    </xf>
    <xf numFmtId="0" fontId="27" fillId="0" borderId="0" xfId="0" applyFont="1" applyAlignment="1">
      <alignment horizontal="center"/>
    </xf>
    <xf numFmtId="0" fontId="9" fillId="3" borderId="6" xfId="0" applyFont="1" applyFill="1" applyBorder="1" applyAlignment="1">
      <alignment horizontal="left" vertical="center"/>
    </xf>
    <xf numFmtId="0" fontId="8" fillId="0" borderId="8" xfId="0" applyFont="1" applyBorder="1"/>
    <xf numFmtId="0" fontId="8" fillId="0" borderId="10" xfId="0" applyFont="1" applyBorder="1"/>
    <xf numFmtId="0" fontId="5" fillId="0" borderId="6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/>
    </xf>
    <xf numFmtId="0" fontId="9" fillId="6" borderId="6" xfId="0" applyFont="1" applyFill="1" applyBorder="1" applyAlignment="1">
      <alignment horizontal="center"/>
    </xf>
    <xf numFmtId="0" fontId="10" fillId="0" borderId="8" xfId="0" applyFont="1" applyBorder="1"/>
    <xf numFmtId="0" fontId="10" fillId="0" borderId="10" xfId="0" applyFont="1" applyBorder="1"/>
    <xf numFmtId="0" fontId="6" fillId="3" borderId="2" xfId="0" applyFont="1" applyFill="1" applyBorder="1" applyAlignment="1">
      <alignment horizontal="left"/>
    </xf>
    <xf numFmtId="0" fontId="8" fillId="0" borderId="2" xfId="0" applyFont="1" applyBorder="1"/>
    <xf numFmtId="0" fontId="9" fillId="5" borderId="9" xfId="0" applyFont="1" applyFill="1" applyBorder="1" applyAlignment="1">
      <alignment horizontal="center" vertical="top" wrapText="1"/>
    </xf>
    <xf numFmtId="0" fontId="10" fillId="5" borderId="9" xfId="0" applyFont="1" applyFill="1" applyBorder="1"/>
    <xf numFmtId="0" fontId="5" fillId="0" borderId="9" xfId="0" applyFont="1" applyBorder="1" applyAlignment="1">
      <alignment horizontal="left" vertical="top" wrapText="1"/>
    </xf>
    <xf numFmtId="0" fontId="8" fillId="0" borderId="9" xfId="0" applyFont="1" applyBorder="1"/>
    <xf numFmtId="0" fontId="15" fillId="7" borderId="2" xfId="1" applyFont="1" applyFill="1" applyBorder="1" applyAlignment="1">
      <alignment horizontal="left"/>
    </xf>
    <xf numFmtId="0" fontId="5" fillId="7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top" wrapText="1" indent="1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inden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ECF0F8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992"/>
  <sheetViews>
    <sheetView topLeftCell="A4" zoomScaleNormal="100" workbookViewId="0">
      <selection activeCell="X26" sqref="X26"/>
    </sheetView>
  </sheetViews>
  <sheetFormatPr defaultColWidth="14.42578125" defaultRowHeight="15" x14ac:dyDescent="0.25"/>
  <cols>
    <col min="1" max="20" width="8.7109375" style="12" customWidth="1"/>
    <col min="21" max="21" width="9.28515625" style="12" customWidth="1"/>
    <col min="22" max="26" width="8.7109375" style="12" customWidth="1"/>
    <col min="27" max="16384" width="14.42578125" style="12"/>
  </cols>
  <sheetData>
    <row r="1" spans="3:21" ht="15" customHeight="1" x14ac:dyDescent="0.25"/>
    <row r="2" spans="3:21" ht="18.75" x14ac:dyDescent="0.25">
      <c r="C2" s="51" t="s">
        <v>90</v>
      </c>
      <c r="D2" s="52"/>
      <c r="E2" s="52"/>
      <c r="F2" s="52"/>
      <c r="G2" s="52"/>
      <c r="H2" s="52"/>
      <c r="I2" s="52"/>
      <c r="J2" s="52"/>
    </row>
    <row r="4" spans="3:21" ht="18.75" x14ac:dyDescent="0.3">
      <c r="O4" s="53" t="s">
        <v>91</v>
      </c>
      <c r="P4" s="52"/>
      <c r="Q4" s="52"/>
      <c r="R4" s="54"/>
      <c r="S4" s="55"/>
      <c r="T4" s="55"/>
      <c r="U4" s="55"/>
    </row>
    <row r="8" spans="3:21" ht="42" x14ac:dyDescent="0.65">
      <c r="C8" s="56" t="s">
        <v>95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13" spans="3:21" ht="21" x14ac:dyDescent="0.35">
      <c r="C13" s="58" t="s">
        <v>92</v>
      </c>
      <c r="D13" s="59"/>
      <c r="E13" s="59"/>
      <c r="F13" s="59"/>
      <c r="G13" s="59"/>
      <c r="H13" s="59"/>
      <c r="I13" s="60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3:21" ht="18.75" x14ac:dyDescent="0.3">
      <c r="C14" s="40"/>
      <c r="D14" s="40"/>
      <c r="E14" s="40"/>
      <c r="F14" s="40"/>
      <c r="G14" s="40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3:21" ht="22.15" customHeight="1" x14ac:dyDescent="0.35">
      <c r="C15" s="42"/>
      <c r="D15" s="42"/>
      <c r="E15" s="42"/>
      <c r="F15" s="58" t="s">
        <v>93</v>
      </c>
      <c r="G15" s="59"/>
      <c r="H15" s="63"/>
      <c r="I15" s="64"/>
      <c r="J15" s="64"/>
      <c r="K15" s="64"/>
      <c r="L15" s="42"/>
      <c r="M15" s="42"/>
      <c r="N15" s="42"/>
      <c r="O15" s="42"/>
      <c r="P15" s="42"/>
      <c r="Q15" s="42"/>
      <c r="R15" s="42"/>
      <c r="S15" s="42"/>
      <c r="T15" s="42"/>
    </row>
    <row r="16" spans="3:21" ht="15.75" customHeight="1" x14ac:dyDescent="0.25"/>
    <row r="17" spans="3:20" ht="15.75" customHeight="1" x14ac:dyDescent="0.25"/>
    <row r="18" spans="3:20" ht="22.15" customHeight="1" x14ac:dyDescent="0.35">
      <c r="C18" s="65" t="s">
        <v>94</v>
      </c>
      <c r="D18" s="52"/>
      <c r="E18" s="66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</row>
    <row r="19" spans="3:20" ht="15.75" customHeight="1" x14ac:dyDescent="0.25"/>
    <row r="20" spans="3:20" ht="15.75" customHeight="1" x14ac:dyDescent="0.25"/>
    <row r="21" spans="3:20" ht="15.75" customHeight="1" x14ac:dyDescent="0.25"/>
    <row r="22" spans="3:20" ht="15.75" customHeight="1" x14ac:dyDescent="0.3">
      <c r="C22" s="67" t="s">
        <v>97</v>
      </c>
      <c r="D22" s="67"/>
      <c r="E22" s="67"/>
      <c r="F22" s="67"/>
      <c r="G22" s="67"/>
      <c r="H22" s="67"/>
      <c r="I22" s="67"/>
      <c r="J22" s="67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3:20" ht="41.25" customHeight="1" x14ac:dyDescent="0.25">
      <c r="C23" s="62" t="s">
        <v>98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</row>
    <row r="24" spans="3:20" ht="40.5" customHeight="1" x14ac:dyDescent="0.25">
      <c r="C24" s="62" t="s">
        <v>99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</row>
    <row r="25" spans="3:20" ht="39.75" customHeight="1" x14ac:dyDescent="0.25">
      <c r="C25" s="62" t="s">
        <v>101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</row>
    <row r="26" spans="3:20" ht="39.75" customHeight="1" x14ac:dyDescent="0.25">
      <c r="C26" s="62" t="s">
        <v>100</v>
      </c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</row>
    <row r="27" spans="3:20" ht="15.75" customHeight="1" x14ac:dyDescent="0.25"/>
    <row r="28" spans="3:20" ht="15.75" customHeight="1" x14ac:dyDescent="0.25"/>
    <row r="29" spans="3:20" ht="15.75" customHeight="1" x14ac:dyDescent="0.25"/>
    <row r="30" spans="3:20" ht="15.75" customHeight="1" x14ac:dyDescent="0.25"/>
    <row r="31" spans="3:20" ht="15.75" customHeight="1" x14ac:dyDescent="0.25"/>
    <row r="32" spans="3:2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15">
    <mergeCell ref="C24:T24"/>
    <mergeCell ref="C25:T25"/>
    <mergeCell ref="C26:T26"/>
    <mergeCell ref="F15:G15"/>
    <mergeCell ref="H15:K15"/>
    <mergeCell ref="C18:D18"/>
    <mergeCell ref="E18:T18"/>
    <mergeCell ref="C23:T23"/>
    <mergeCell ref="C22:J22"/>
    <mergeCell ref="C2:J2"/>
    <mergeCell ref="O4:Q4"/>
    <mergeCell ref="R4:U4"/>
    <mergeCell ref="C8:U8"/>
    <mergeCell ref="C13:H13"/>
    <mergeCell ref="I13:T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2.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3.2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5.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1.7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19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1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1.75" customHeight="1" x14ac:dyDescent="0.3">
      <c r="A2" s="43"/>
      <c r="B2" s="13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1.75" customHeight="1" x14ac:dyDescent="0.3">
      <c r="A2" s="43"/>
      <c r="B2" s="13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9.5" customHeight="1" x14ac:dyDescent="0.25">
      <c r="A2" s="43"/>
      <c r="B2" s="50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tabSelected="1" zoomScaleNormal="100" workbookViewId="0">
      <selection activeCell="O13" sqref="O13"/>
    </sheetView>
  </sheetViews>
  <sheetFormatPr defaultRowHeight="15" x14ac:dyDescent="0.25"/>
  <cols>
    <col min="2" max="2" width="7" customWidth="1"/>
    <col min="3" max="3" width="44.42578125" customWidth="1"/>
    <col min="4" max="4" width="26.28515625" customWidth="1"/>
    <col min="5" max="5" width="4.140625" customWidth="1"/>
    <col min="6" max="6" width="17.42578125" hidden="1" customWidth="1"/>
    <col min="7" max="7" width="3.85546875" hidden="1" customWidth="1"/>
    <col min="8" max="8" width="7.28515625" customWidth="1"/>
    <col min="9" max="9" width="6.7109375" customWidth="1"/>
    <col min="10" max="10" width="7.7109375" customWidth="1"/>
  </cols>
  <sheetData>
    <row r="2" spans="2:11" ht="17.25" customHeight="1" x14ac:dyDescent="0.3">
      <c r="C2" s="88" t="s">
        <v>103</v>
      </c>
      <c r="D2" s="88"/>
      <c r="E2" s="44"/>
    </row>
    <row r="3" spans="2:11" ht="17.45" customHeight="1" x14ac:dyDescent="0.3">
      <c r="C3" s="8"/>
      <c r="D3" s="8"/>
      <c r="E3" s="8"/>
    </row>
    <row r="4" spans="2:11" ht="18.75" x14ac:dyDescent="0.3">
      <c r="C4" s="2" t="s">
        <v>86</v>
      </c>
      <c r="D4" s="87">
        <f>Титул!$I$13</f>
        <v>0</v>
      </c>
      <c r="E4" s="87"/>
      <c r="F4" s="87"/>
      <c r="G4" s="87"/>
      <c r="H4" s="87"/>
      <c r="I4" s="87"/>
      <c r="J4" s="87"/>
    </row>
    <row r="5" spans="2:11" ht="18.75" x14ac:dyDescent="0.3">
      <c r="C5" s="2" t="s">
        <v>15</v>
      </c>
      <c r="D5" s="87">
        <f>Титул!$H$15</f>
        <v>0</v>
      </c>
      <c r="E5" s="87"/>
    </row>
    <row r="6" spans="2:11" ht="31.15" customHeight="1" x14ac:dyDescent="0.25">
      <c r="C6" s="9" t="s">
        <v>16</v>
      </c>
      <c r="D6" s="87">
        <f>Титул!$E$18</f>
        <v>0</v>
      </c>
      <c r="E6" s="87"/>
      <c r="F6" s="87"/>
      <c r="G6" s="87"/>
      <c r="H6" s="87"/>
      <c r="I6" s="87"/>
      <c r="J6" s="87"/>
    </row>
    <row r="7" spans="2:11" ht="18.75" x14ac:dyDescent="0.3">
      <c r="D7" s="3"/>
      <c r="E7" s="3"/>
    </row>
    <row r="8" spans="2:11" ht="65.45" customHeight="1" x14ac:dyDescent="0.25">
      <c r="B8" s="6" t="s">
        <v>14</v>
      </c>
      <c r="C8" s="6" t="s">
        <v>0</v>
      </c>
      <c r="D8" s="6" t="s">
        <v>13</v>
      </c>
      <c r="E8" s="30"/>
      <c r="F8" s="31"/>
      <c r="G8" s="31"/>
      <c r="H8" s="31"/>
    </row>
    <row r="9" spans="2:11" ht="21" customHeight="1" x14ac:dyDescent="0.25">
      <c r="B9" s="1" t="s">
        <v>1</v>
      </c>
      <c r="C9" s="92">
        <f>ФИ_1!C3</f>
        <v>0</v>
      </c>
      <c r="D9" s="7">
        <f>ФИ_1!$G$42</f>
        <v>0</v>
      </c>
      <c r="E9" s="32"/>
      <c r="F9" s="33" t="str">
        <f>IF(D9&gt;4,"А",IF(D9&gt;3.9,"В",IF(D9&gt;2.8,"С",IF(D9=0,"Е","Д"))))</f>
        <v>Е</v>
      </c>
      <c r="G9" s="33" t="str">
        <f>IF(E9&gt;3,"А",IF(E9&gt;2,"В",IF(E9&gt;1,"C",IF(E9=0,"Е","Д"))))</f>
        <v>Е</v>
      </c>
      <c r="H9" s="31"/>
    </row>
    <row r="10" spans="2:11" ht="22.15" customHeight="1" x14ac:dyDescent="0.25">
      <c r="B10" s="1" t="s">
        <v>2</v>
      </c>
      <c r="C10" s="1">
        <f>ФИ_2!C3</f>
        <v>0</v>
      </c>
      <c r="D10" s="7">
        <f>ФИ_2!$G$42</f>
        <v>0</v>
      </c>
      <c r="E10" s="32"/>
      <c r="F10" s="33" t="str">
        <f t="shared" ref="F10:F23" si="0">IF(D10&gt;4,"А",IF(D10&gt;3.9,"В",IF(D10&gt;2.8,"С",IF(D10=0,"Е","Д"))))</f>
        <v>Е</v>
      </c>
      <c r="G10" s="33" t="str">
        <f t="shared" ref="G10:G23" si="1">IF(E10&gt;3,"А",IF(E10&gt;2,"В",IF(E10&gt;1,"C",IF(E10=0,"Е","Д"))))</f>
        <v>Е</v>
      </c>
      <c r="H10" s="31"/>
    </row>
    <row r="11" spans="2:11" ht="22.9" customHeight="1" x14ac:dyDescent="0.25">
      <c r="B11" s="1" t="s">
        <v>3</v>
      </c>
      <c r="C11" s="1">
        <f>ФИ_3!C3</f>
        <v>0</v>
      </c>
      <c r="D11" s="7">
        <f>ФИ_3!$G$42</f>
        <v>0</v>
      </c>
      <c r="E11" s="32"/>
      <c r="F11" s="33" t="str">
        <f t="shared" si="0"/>
        <v>Е</v>
      </c>
      <c r="G11" s="33" t="str">
        <f t="shared" si="1"/>
        <v>Е</v>
      </c>
      <c r="H11" s="31"/>
    </row>
    <row r="12" spans="2:11" ht="22.9" customHeight="1" x14ac:dyDescent="0.25">
      <c r="B12" s="1" t="s">
        <v>4</v>
      </c>
      <c r="C12" s="1">
        <f>ФИ_4!C3</f>
        <v>0</v>
      </c>
      <c r="D12" s="7">
        <f>ФИ_4!$G$42</f>
        <v>0</v>
      </c>
      <c r="E12" s="32"/>
      <c r="F12" s="33" t="str">
        <f t="shared" si="0"/>
        <v>Е</v>
      </c>
      <c r="G12" s="33" t="str">
        <f t="shared" si="1"/>
        <v>Е</v>
      </c>
      <c r="H12" s="31"/>
    </row>
    <row r="13" spans="2:11" ht="21.6" customHeight="1" x14ac:dyDescent="0.25">
      <c r="B13" s="1" t="s">
        <v>5</v>
      </c>
      <c r="C13" s="1">
        <f>ФИ_5!C3</f>
        <v>0</v>
      </c>
      <c r="D13" s="7">
        <f>ФИ_5!$G$42</f>
        <v>0</v>
      </c>
      <c r="E13" s="32"/>
      <c r="F13" s="33" t="str">
        <f t="shared" si="0"/>
        <v>Е</v>
      </c>
      <c r="G13" s="33" t="str">
        <f t="shared" si="1"/>
        <v>Е</v>
      </c>
      <c r="H13" s="31"/>
      <c r="K13" s="38"/>
    </row>
    <row r="14" spans="2:11" ht="21.6" customHeight="1" x14ac:dyDescent="0.25">
      <c r="B14" s="1" t="s">
        <v>6</v>
      </c>
      <c r="C14" s="1">
        <f>ФИ_6!C3</f>
        <v>0</v>
      </c>
      <c r="D14" s="7">
        <f>ФИ_6!$G$42</f>
        <v>0</v>
      </c>
      <c r="E14" s="32"/>
      <c r="F14" s="33" t="str">
        <f t="shared" si="0"/>
        <v>Е</v>
      </c>
      <c r="G14" s="33" t="str">
        <f t="shared" si="1"/>
        <v>Е</v>
      </c>
      <c r="H14" s="31"/>
    </row>
    <row r="15" spans="2:11" ht="21" customHeight="1" x14ac:dyDescent="0.25">
      <c r="B15" s="1" t="s">
        <v>7</v>
      </c>
      <c r="C15" s="1">
        <f>ФИ_7!C3</f>
        <v>0</v>
      </c>
      <c r="D15" s="7">
        <f>ФИ_7!$G$42</f>
        <v>0</v>
      </c>
      <c r="E15" s="32"/>
      <c r="F15" s="33" t="str">
        <f t="shared" si="0"/>
        <v>Е</v>
      </c>
      <c r="G15" s="33" t="str">
        <f t="shared" si="1"/>
        <v>Е</v>
      </c>
      <c r="H15" s="31"/>
    </row>
    <row r="16" spans="2:11" ht="21" customHeight="1" x14ac:dyDescent="0.25">
      <c r="B16" s="1" t="s">
        <v>8</v>
      </c>
      <c r="C16" s="1">
        <f>ФИ_8!C3</f>
        <v>0</v>
      </c>
      <c r="D16" s="7">
        <f>ФИ_8!$G$42</f>
        <v>0</v>
      </c>
      <c r="E16" s="32"/>
      <c r="F16" s="33" t="str">
        <f t="shared" si="0"/>
        <v>Е</v>
      </c>
      <c r="G16" s="33" t="str">
        <f t="shared" si="1"/>
        <v>Е</v>
      </c>
      <c r="H16" s="31"/>
    </row>
    <row r="17" spans="2:8" ht="21.6" customHeight="1" x14ac:dyDescent="0.25">
      <c r="B17" s="1" t="s">
        <v>9</v>
      </c>
      <c r="C17" s="1">
        <f>ФИ_9!C3</f>
        <v>0</v>
      </c>
      <c r="D17" s="7">
        <f>ФИ_9!$G$42</f>
        <v>0</v>
      </c>
      <c r="E17" s="32"/>
      <c r="F17" s="33" t="str">
        <f t="shared" si="0"/>
        <v>Е</v>
      </c>
      <c r="G17" s="33" t="str">
        <f t="shared" si="1"/>
        <v>Е</v>
      </c>
      <c r="H17" s="31"/>
    </row>
    <row r="18" spans="2:8" ht="21.6" customHeight="1" x14ac:dyDescent="0.25">
      <c r="B18" s="1" t="s">
        <v>10</v>
      </c>
      <c r="C18" s="1">
        <f>ФИ_10!C3</f>
        <v>0</v>
      </c>
      <c r="D18" s="7">
        <f>ФИ_10!$G$42</f>
        <v>0</v>
      </c>
      <c r="E18" s="32"/>
      <c r="F18" s="33" t="str">
        <f t="shared" si="0"/>
        <v>Е</v>
      </c>
      <c r="G18" s="33" t="str">
        <f t="shared" si="1"/>
        <v>Е</v>
      </c>
      <c r="H18" s="31"/>
    </row>
    <row r="19" spans="2:8" ht="21" customHeight="1" x14ac:dyDescent="0.25">
      <c r="B19" s="1" t="s">
        <v>11</v>
      </c>
      <c r="C19" s="1">
        <f>ФИ_11!C3</f>
        <v>0</v>
      </c>
      <c r="D19" s="7">
        <f>ФИ_11!$G$42</f>
        <v>0</v>
      </c>
      <c r="E19" s="32"/>
      <c r="F19" s="33" t="str">
        <f t="shared" si="0"/>
        <v>Е</v>
      </c>
      <c r="G19" s="33" t="str">
        <f t="shared" si="1"/>
        <v>Е</v>
      </c>
      <c r="H19" s="31"/>
    </row>
    <row r="20" spans="2:8" ht="21" customHeight="1" x14ac:dyDescent="0.25">
      <c r="B20" s="1" t="s">
        <v>12</v>
      </c>
      <c r="C20" s="1">
        <f>ФИ_12!C3</f>
        <v>0</v>
      </c>
      <c r="D20" s="7">
        <f>ФИ_12!$G$42</f>
        <v>0</v>
      </c>
      <c r="E20" s="32"/>
      <c r="F20" s="33"/>
      <c r="G20" s="33"/>
      <c r="H20" s="31"/>
    </row>
    <row r="21" spans="2:8" ht="21" customHeight="1" x14ac:dyDescent="0.25">
      <c r="B21" s="1" t="s">
        <v>87</v>
      </c>
      <c r="C21" s="1">
        <f>ФИ_13!C3</f>
        <v>0</v>
      </c>
      <c r="D21" s="7">
        <f>ФИ_13!$G$42</f>
        <v>0</v>
      </c>
      <c r="E21" s="32"/>
      <c r="F21" s="33"/>
      <c r="G21" s="33"/>
      <c r="H21" s="31"/>
    </row>
    <row r="22" spans="2:8" ht="21" customHeight="1" x14ac:dyDescent="0.25">
      <c r="B22" s="1" t="s">
        <v>88</v>
      </c>
      <c r="C22" s="1">
        <f>ФИ_14!C3</f>
        <v>0</v>
      </c>
      <c r="D22" s="7">
        <f>ФИ_14!$G$42</f>
        <v>0</v>
      </c>
      <c r="E22" s="32"/>
      <c r="F22" s="33"/>
      <c r="G22" s="33"/>
      <c r="H22" s="31"/>
    </row>
    <row r="23" spans="2:8" ht="21" customHeight="1" x14ac:dyDescent="0.25">
      <c r="B23" s="1" t="s">
        <v>89</v>
      </c>
      <c r="C23" s="1">
        <f>ФИ_15!C3</f>
        <v>0</v>
      </c>
      <c r="D23" s="7">
        <f>ФИ_15!$G$42</f>
        <v>0</v>
      </c>
      <c r="E23" s="32"/>
      <c r="F23" s="33" t="str">
        <f t="shared" si="0"/>
        <v>Е</v>
      </c>
      <c r="G23" s="33" t="str">
        <f t="shared" si="1"/>
        <v>Е</v>
      </c>
      <c r="H23" s="31"/>
    </row>
    <row r="24" spans="2:8" ht="22.15" customHeight="1" x14ac:dyDescent="0.25">
      <c r="B24" s="5"/>
      <c r="C24" s="10" t="s">
        <v>22</v>
      </c>
      <c r="D24" s="11">
        <f>AVERAGE(D9:D23)</f>
        <v>0</v>
      </c>
      <c r="E24" s="34"/>
      <c r="F24" s="31"/>
      <c r="G24" s="31"/>
      <c r="H24" s="31"/>
    </row>
    <row r="26" spans="2:8" ht="18.75" x14ac:dyDescent="0.3">
      <c r="C26" s="14" t="s">
        <v>51</v>
      </c>
    </row>
    <row r="27" spans="2:8" ht="18.75" x14ac:dyDescent="0.3">
      <c r="C27" s="14" t="s">
        <v>52</v>
      </c>
    </row>
    <row r="28" spans="2:8" ht="18.75" x14ac:dyDescent="0.3">
      <c r="C28" s="14" t="s">
        <v>53</v>
      </c>
    </row>
    <row r="29" spans="2:8" ht="18.75" x14ac:dyDescent="0.3">
      <c r="C29" s="14" t="s">
        <v>54</v>
      </c>
    </row>
    <row r="30" spans="2:8" ht="18.75" x14ac:dyDescent="0.3">
      <c r="C30" s="14"/>
    </row>
  </sheetData>
  <mergeCells count="4">
    <mergeCell ref="D5:E5"/>
    <mergeCell ref="D4:J4"/>
    <mergeCell ref="D6:J6"/>
    <mergeCell ref="C2:D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workbookViewId="0">
      <selection activeCell="D17" sqref="D17"/>
    </sheetView>
  </sheetViews>
  <sheetFormatPr defaultRowHeight="15" x14ac:dyDescent="0.25"/>
  <cols>
    <col min="2" max="2" width="27.7109375" customWidth="1"/>
    <col min="3" max="3" width="23" customWidth="1"/>
    <col min="4" max="4" width="26.7109375" customWidth="1"/>
    <col min="5" max="5" width="22.5703125" customWidth="1"/>
  </cols>
  <sheetData>
    <row r="3" spans="1:9" ht="15.75" customHeight="1" x14ac:dyDescent="0.35">
      <c r="B3" s="39"/>
      <c r="C3" s="39"/>
      <c r="D3" s="39"/>
      <c r="E3" s="39"/>
      <c r="F3" s="39"/>
      <c r="G3" s="39"/>
      <c r="H3" s="39"/>
    </row>
    <row r="5" spans="1:9" ht="24" customHeight="1" x14ac:dyDescent="0.25">
      <c r="B5" s="89" t="s">
        <v>104</v>
      </c>
      <c r="C5" s="90"/>
      <c r="D5" s="90"/>
      <c r="E5" s="91"/>
    </row>
    <row r="6" spans="1:9" ht="28.15" customHeight="1" x14ac:dyDescent="0.25">
      <c r="B6" s="4" t="s">
        <v>17</v>
      </c>
      <c r="C6" s="4" t="s">
        <v>18</v>
      </c>
      <c r="D6" s="4" t="s">
        <v>19</v>
      </c>
      <c r="E6" s="4" t="s">
        <v>20</v>
      </c>
    </row>
    <row r="7" spans="1:9" ht="25.9" customHeight="1" x14ac:dyDescent="0.25">
      <c r="B7" s="4">
        <f>COUNTIF('Рез-т группы'!F9:F23,"Д")</f>
        <v>0</v>
      </c>
      <c r="C7" s="4">
        <f>COUNTIF('Рез-т группы'!F9:F23,"С")</f>
        <v>0</v>
      </c>
      <c r="D7" s="4">
        <f>COUNTIF('Рез-т группы'!F9:F23,"В")</f>
        <v>0</v>
      </c>
      <c r="E7" s="4">
        <f>COUNTIF('Рез-т группы'!F9:F23,"А")</f>
        <v>0</v>
      </c>
    </row>
    <row r="8" spans="1:9" ht="17.25" customHeight="1" x14ac:dyDescent="0.25">
      <c r="A8" s="31"/>
      <c r="B8" s="30"/>
      <c r="C8" s="30"/>
      <c r="D8" s="30"/>
      <c r="E8" s="30"/>
      <c r="I8" t="s">
        <v>21</v>
      </c>
    </row>
    <row r="9" spans="1:9" ht="15" customHeight="1" x14ac:dyDescent="0.25">
      <c r="A9" s="31"/>
      <c r="B9" s="37"/>
      <c r="C9" s="37"/>
      <c r="D9" s="37"/>
      <c r="E9" s="37"/>
    </row>
    <row r="10" spans="1:9" ht="15.75" customHeight="1" x14ac:dyDescent="0.25">
      <c r="B10" s="35"/>
      <c r="C10" s="35"/>
      <c r="D10" s="35"/>
      <c r="E10" s="35"/>
    </row>
    <row r="11" spans="1:9" x14ac:dyDescent="0.25">
      <c r="B11" s="36"/>
      <c r="C11" s="36"/>
      <c r="D11" s="36"/>
      <c r="E11" s="36"/>
    </row>
  </sheetData>
  <mergeCells count="1">
    <mergeCell ref="B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16" zoomScale="80" zoomScaleNormal="80" workbookViewId="0">
      <selection activeCell="G40" sqref="G40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5.5" customHeight="1" x14ac:dyDescent="0.25"/>
    <row r="2" spans="1:16" ht="23.25" customHeight="1" x14ac:dyDescent="0.25">
      <c r="A2" s="12"/>
      <c r="B2" s="46" t="s">
        <v>96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20.25" x14ac:dyDescent="0.3">
      <c r="A3" s="12"/>
      <c r="B3" s="47" t="s">
        <v>102</v>
      </c>
      <c r="C3" s="85"/>
      <c r="D3" s="85"/>
      <c r="E3" s="85"/>
      <c r="F3" s="85"/>
      <c r="G3" s="85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C3:G3"/>
    <mergeCell ref="B19:H19"/>
    <mergeCell ref="B23:H23"/>
    <mergeCell ref="B27:H27"/>
    <mergeCell ref="B31:H31"/>
    <mergeCell ref="B32:H32"/>
    <mergeCell ref="B36:H36"/>
    <mergeCell ref="B15:H15"/>
    <mergeCell ref="B9:H9"/>
    <mergeCell ref="K15:O15"/>
    <mergeCell ref="K16:O16"/>
    <mergeCell ref="K17:O17"/>
    <mergeCell ref="B18:H18"/>
    <mergeCell ref="K18:O18"/>
    <mergeCell ref="K13:O13"/>
    <mergeCell ref="K14:O14"/>
    <mergeCell ref="B6:H6"/>
    <mergeCell ref="K6:O6"/>
    <mergeCell ref="K7:O7"/>
    <mergeCell ref="K8:O8"/>
    <mergeCell ref="K9:O9"/>
    <mergeCell ref="K10:O10"/>
    <mergeCell ref="K11:O11"/>
    <mergeCell ref="B12:H12"/>
    <mergeCell ref="K12:O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C3" sqref="C3:G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4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4.75" customHeight="1" x14ac:dyDescent="0.25">
      <c r="A2" s="43"/>
      <c r="B2" s="48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C3:G3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2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4.7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C3:G3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3.2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5.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15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4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19.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1.7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1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1.7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80" zoomScaleNormal="80" workbookViewId="0">
      <selection activeCell="B3" sqref="B3"/>
    </sheetView>
  </sheetViews>
  <sheetFormatPr defaultRowHeight="15" x14ac:dyDescent="0.25"/>
  <cols>
    <col min="2" max="2" width="51.28515625" customWidth="1"/>
    <col min="8" max="8" width="54.28515625" customWidth="1"/>
    <col min="15" max="15" width="36.42578125" customWidth="1"/>
  </cols>
  <sheetData>
    <row r="1" spans="1:16" ht="21.7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2.5" customHeight="1" x14ac:dyDescent="0.25">
      <c r="A2" s="43"/>
      <c r="B2" s="49" t="s">
        <v>84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ht="20.25" x14ac:dyDescent="0.3">
      <c r="A3" s="12"/>
      <c r="B3" s="47" t="s">
        <v>102</v>
      </c>
      <c r="C3" s="86"/>
      <c r="D3" s="86"/>
      <c r="E3" s="86"/>
      <c r="F3" s="86"/>
      <c r="G3" s="86"/>
      <c r="H3" s="12"/>
      <c r="I3" s="12"/>
      <c r="J3" s="12"/>
      <c r="K3" s="12"/>
      <c r="L3" s="12"/>
      <c r="M3" s="12"/>
      <c r="N3" s="12"/>
      <c r="O3" s="12"/>
      <c r="P3" s="12"/>
    </row>
    <row r="4" spans="1:16" ht="18.75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26" t="s">
        <v>70</v>
      </c>
      <c r="L4" s="12"/>
      <c r="M4" s="12"/>
      <c r="N4" s="12"/>
      <c r="O4" s="12"/>
      <c r="P4" s="12"/>
    </row>
    <row r="5" spans="1:16" ht="18.75" x14ac:dyDescent="0.3">
      <c r="A5" s="12"/>
      <c r="B5" s="14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4"/>
      <c r="I5" s="12"/>
      <c r="J5" s="12"/>
      <c r="K5" s="12"/>
      <c r="L5" s="12"/>
      <c r="M5" s="12"/>
      <c r="N5" s="12"/>
      <c r="O5" s="12"/>
      <c r="P5" s="12"/>
    </row>
    <row r="6" spans="1:16" ht="19.5" x14ac:dyDescent="0.25">
      <c r="A6" s="12"/>
      <c r="B6" s="72" t="s">
        <v>23</v>
      </c>
      <c r="C6" s="69"/>
      <c r="D6" s="69"/>
      <c r="E6" s="69"/>
      <c r="F6" s="69"/>
      <c r="G6" s="69"/>
      <c r="H6" s="70"/>
      <c r="I6" s="12"/>
      <c r="J6" s="12"/>
      <c r="K6" s="68" t="s">
        <v>71</v>
      </c>
      <c r="L6" s="69"/>
      <c r="M6" s="69"/>
      <c r="N6" s="69"/>
      <c r="O6" s="70"/>
      <c r="P6" s="27">
        <f>SUM(C7:G7)</f>
        <v>0</v>
      </c>
    </row>
    <row r="7" spans="1:16" ht="21.75" customHeight="1" x14ac:dyDescent="0.25">
      <c r="A7" s="12"/>
      <c r="B7" s="15" t="s">
        <v>24</v>
      </c>
      <c r="C7" s="20"/>
      <c r="D7" s="20"/>
      <c r="E7" s="20"/>
      <c r="F7" s="20"/>
      <c r="G7" s="20"/>
      <c r="H7" s="15" t="s">
        <v>56</v>
      </c>
      <c r="I7" s="12"/>
      <c r="J7" s="12"/>
      <c r="K7" s="68" t="s">
        <v>72</v>
      </c>
      <c r="L7" s="69"/>
      <c r="M7" s="69"/>
      <c r="N7" s="69"/>
      <c r="O7" s="70"/>
      <c r="P7" s="27">
        <f>SUM(C10:G10)</f>
        <v>0</v>
      </c>
    </row>
    <row r="8" spans="1:16" ht="18.75" x14ac:dyDescent="0.3">
      <c r="A8" s="12"/>
      <c r="B8" s="14"/>
      <c r="C8" s="14"/>
      <c r="D8" s="14"/>
      <c r="E8" s="14"/>
      <c r="F8" s="14"/>
      <c r="G8" s="14"/>
      <c r="H8" s="14"/>
      <c r="I8" s="12"/>
      <c r="J8" s="12"/>
      <c r="K8" s="68" t="s">
        <v>73</v>
      </c>
      <c r="L8" s="69"/>
      <c r="M8" s="69"/>
      <c r="N8" s="69"/>
      <c r="O8" s="70"/>
      <c r="P8" s="27">
        <f>SUM(C13:G13)</f>
        <v>0</v>
      </c>
    </row>
    <row r="9" spans="1:16" ht="19.5" x14ac:dyDescent="0.25">
      <c r="A9" s="12"/>
      <c r="B9" s="72" t="s">
        <v>25</v>
      </c>
      <c r="C9" s="69"/>
      <c r="D9" s="69"/>
      <c r="E9" s="69"/>
      <c r="F9" s="69"/>
      <c r="G9" s="69"/>
      <c r="H9" s="70"/>
      <c r="I9" s="12"/>
      <c r="J9" s="12"/>
      <c r="K9" s="68" t="s">
        <v>74</v>
      </c>
      <c r="L9" s="69"/>
      <c r="M9" s="69"/>
      <c r="N9" s="69"/>
      <c r="O9" s="70"/>
      <c r="P9" s="27">
        <f>SUM(C16:G16)</f>
        <v>0</v>
      </c>
    </row>
    <row r="10" spans="1:16" ht="22.5" customHeight="1" x14ac:dyDescent="0.25">
      <c r="A10" s="12"/>
      <c r="B10" s="16" t="s">
        <v>26</v>
      </c>
      <c r="C10" s="21"/>
      <c r="D10" s="21"/>
      <c r="E10" s="21"/>
      <c r="F10" s="21"/>
      <c r="G10" s="21"/>
      <c r="H10" s="16" t="s">
        <v>57</v>
      </c>
      <c r="I10" s="12"/>
      <c r="J10" s="12"/>
      <c r="K10" s="71" t="s">
        <v>75</v>
      </c>
      <c r="L10" s="69"/>
      <c r="M10" s="69"/>
      <c r="N10" s="69"/>
      <c r="O10" s="70"/>
      <c r="P10" s="28">
        <f>(C20+D20+E20+F20+G20+C21+D21+E21+F21+G21)/2</f>
        <v>0</v>
      </c>
    </row>
    <row r="11" spans="1:16" ht="18.75" x14ac:dyDescent="0.3">
      <c r="A11" s="12"/>
      <c r="B11" s="14"/>
      <c r="C11" s="14"/>
      <c r="D11" s="14"/>
      <c r="E11" s="14"/>
      <c r="F11" s="14"/>
      <c r="G11" s="14"/>
      <c r="H11" s="14"/>
      <c r="I11" s="12"/>
      <c r="J11" s="12"/>
      <c r="K11" s="71" t="s">
        <v>76</v>
      </c>
      <c r="L11" s="69"/>
      <c r="M11" s="69"/>
      <c r="N11" s="69"/>
      <c r="O11" s="70"/>
      <c r="P11" s="28">
        <f>(C24+D24+E24+F24+G24+C25+D25+E25+F25+G25)/2</f>
        <v>0</v>
      </c>
    </row>
    <row r="12" spans="1:16" ht="19.5" x14ac:dyDescent="0.35">
      <c r="A12" s="12"/>
      <c r="B12" s="72" t="s">
        <v>27</v>
      </c>
      <c r="C12" s="69"/>
      <c r="D12" s="69"/>
      <c r="E12" s="69"/>
      <c r="F12" s="69"/>
      <c r="G12" s="69"/>
      <c r="H12" s="70"/>
      <c r="I12" s="12"/>
      <c r="J12" s="12"/>
      <c r="K12" s="73" t="s">
        <v>77</v>
      </c>
      <c r="L12" s="69"/>
      <c r="M12" s="69"/>
      <c r="N12" s="69"/>
      <c r="O12" s="70"/>
      <c r="P12" s="27">
        <f>AVERAGE(P10:P11)</f>
        <v>0</v>
      </c>
    </row>
    <row r="13" spans="1:16" ht="22.5" customHeight="1" x14ac:dyDescent="0.25">
      <c r="A13" s="12"/>
      <c r="B13" s="16" t="s">
        <v>28</v>
      </c>
      <c r="C13" s="20"/>
      <c r="D13" s="20"/>
      <c r="E13" s="20"/>
      <c r="F13" s="20"/>
      <c r="G13" s="20"/>
      <c r="H13" s="16" t="s">
        <v>58</v>
      </c>
      <c r="I13" s="12"/>
      <c r="J13" s="12"/>
      <c r="K13" s="68" t="s">
        <v>78</v>
      </c>
      <c r="L13" s="69"/>
      <c r="M13" s="69"/>
      <c r="N13" s="69"/>
      <c r="O13" s="70"/>
      <c r="P13" s="27">
        <f>(C24+D24+E24+F24+G24+C25+D25+E25+F25+G25)/2</f>
        <v>0</v>
      </c>
    </row>
    <row r="14" spans="1:16" ht="18.75" x14ac:dyDescent="0.3">
      <c r="A14" s="12"/>
      <c r="B14" s="14"/>
      <c r="C14" s="14"/>
      <c r="D14" s="14"/>
      <c r="E14" s="14"/>
      <c r="F14" s="14"/>
      <c r="G14" s="14"/>
      <c r="H14" s="14"/>
      <c r="I14" s="12"/>
      <c r="J14" s="12"/>
      <c r="K14" s="71" t="s">
        <v>79</v>
      </c>
      <c r="L14" s="69"/>
      <c r="M14" s="69"/>
      <c r="N14" s="69"/>
      <c r="O14" s="70"/>
      <c r="P14" s="28">
        <f>(C33+D33+E33+F33+G33+C34+D34+E34+F34+G34)/2</f>
        <v>0</v>
      </c>
    </row>
    <row r="15" spans="1:16" ht="19.5" x14ac:dyDescent="0.35">
      <c r="A15" s="12"/>
      <c r="B15" s="75" t="s">
        <v>29</v>
      </c>
      <c r="C15" s="69"/>
      <c r="D15" s="69"/>
      <c r="E15" s="69"/>
      <c r="F15" s="69"/>
      <c r="G15" s="69"/>
      <c r="H15" s="70"/>
      <c r="I15" s="12"/>
      <c r="J15" s="12"/>
      <c r="K15" s="71" t="s">
        <v>80</v>
      </c>
      <c r="L15" s="69"/>
      <c r="M15" s="69"/>
      <c r="N15" s="69"/>
      <c r="O15" s="70"/>
      <c r="P15" s="28">
        <f>SUM(C37:G37)</f>
        <v>0</v>
      </c>
    </row>
    <row r="16" spans="1:16" ht="42.75" customHeight="1" x14ac:dyDescent="0.25">
      <c r="A16" s="12"/>
      <c r="B16" s="16" t="s">
        <v>30</v>
      </c>
      <c r="C16" s="20"/>
      <c r="D16" s="20"/>
      <c r="E16" s="20"/>
      <c r="F16" s="20"/>
      <c r="G16" s="20"/>
      <c r="H16" s="16" t="s">
        <v>59</v>
      </c>
      <c r="I16" s="12"/>
      <c r="J16" s="12"/>
      <c r="K16" s="74" t="s">
        <v>81</v>
      </c>
      <c r="L16" s="69"/>
      <c r="M16" s="69"/>
      <c r="N16" s="69"/>
      <c r="O16" s="70"/>
      <c r="P16" s="27">
        <f>AVERAGE(P14:P15)</f>
        <v>0</v>
      </c>
    </row>
    <row r="17" spans="1:16" ht="18.75" x14ac:dyDescent="0.3">
      <c r="A17" s="12"/>
      <c r="B17" s="14"/>
      <c r="C17" s="14"/>
      <c r="D17" s="14"/>
      <c r="E17" s="14"/>
      <c r="F17" s="14"/>
      <c r="G17" s="14"/>
      <c r="H17" s="14"/>
      <c r="I17" s="12"/>
      <c r="J17" s="12"/>
      <c r="K17" s="68" t="s">
        <v>82</v>
      </c>
      <c r="L17" s="69"/>
      <c r="M17" s="69"/>
      <c r="N17" s="69"/>
      <c r="O17" s="70"/>
      <c r="P17" s="27">
        <f>SUM(C40:G40)</f>
        <v>0</v>
      </c>
    </row>
    <row r="18" spans="1:16" ht="19.5" x14ac:dyDescent="0.35">
      <c r="A18" s="12"/>
      <c r="B18" s="75" t="s">
        <v>31</v>
      </c>
      <c r="C18" s="69"/>
      <c r="D18" s="69"/>
      <c r="E18" s="69"/>
      <c r="F18" s="69"/>
      <c r="G18" s="69"/>
      <c r="H18" s="70"/>
      <c r="I18" s="25"/>
      <c r="J18" s="25"/>
      <c r="K18" s="76" t="s">
        <v>83</v>
      </c>
      <c r="L18" s="77"/>
      <c r="M18" s="77"/>
      <c r="N18" s="77"/>
      <c r="O18" s="78"/>
      <c r="P18" s="29">
        <f>(P6+P7+P8+P9+P12+P13+P16+P17)/8</f>
        <v>0</v>
      </c>
    </row>
    <row r="19" spans="1:16" ht="19.5" x14ac:dyDescent="0.35">
      <c r="A19" s="12"/>
      <c r="B19" s="75" t="s">
        <v>32</v>
      </c>
      <c r="C19" s="69"/>
      <c r="D19" s="69"/>
      <c r="E19" s="69"/>
      <c r="F19" s="69"/>
      <c r="G19" s="69"/>
      <c r="H19" s="70"/>
      <c r="I19" s="25"/>
      <c r="J19" s="25"/>
      <c r="K19" s="25"/>
      <c r="L19" s="25"/>
      <c r="M19" s="12"/>
      <c r="N19" s="12"/>
      <c r="O19" s="12"/>
      <c r="P19" s="12"/>
    </row>
    <row r="20" spans="1:16" ht="47.25" customHeight="1" x14ac:dyDescent="0.25">
      <c r="A20" s="12"/>
      <c r="B20" s="16" t="s">
        <v>33</v>
      </c>
      <c r="C20" s="20"/>
      <c r="D20" s="20"/>
      <c r="E20" s="20"/>
      <c r="F20" s="20"/>
      <c r="G20" s="20"/>
      <c r="H20" s="16" t="s">
        <v>60</v>
      </c>
      <c r="I20" s="25"/>
      <c r="J20" s="25"/>
      <c r="K20" s="25"/>
      <c r="L20" s="25"/>
      <c r="M20" s="12"/>
      <c r="N20" s="12"/>
      <c r="O20" s="12"/>
      <c r="P20" s="12"/>
    </row>
    <row r="21" spans="1:16" ht="24" customHeight="1" x14ac:dyDescent="0.25">
      <c r="A21" s="12"/>
      <c r="B21" s="16" t="s">
        <v>34</v>
      </c>
      <c r="C21" s="20"/>
      <c r="D21" s="20"/>
      <c r="E21" s="20"/>
      <c r="F21" s="20"/>
      <c r="G21" s="20"/>
      <c r="H21" s="16" t="s">
        <v>61</v>
      </c>
      <c r="I21" s="25"/>
      <c r="J21" s="25"/>
      <c r="K21" s="25"/>
      <c r="L21" s="25"/>
      <c r="M21" s="12"/>
      <c r="N21" s="12"/>
      <c r="O21" s="12"/>
      <c r="P21" s="12"/>
    </row>
    <row r="22" spans="1:16" ht="18.75" x14ac:dyDescent="0.3">
      <c r="A22" s="12"/>
      <c r="B22" s="14"/>
      <c r="C22" s="14"/>
      <c r="D22" s="14"/>
      <c r="E22" s="14"/>
      <c r="F22" s="14"/>
      <c r="G22" s="23"/>
      <c r="H22" s="14"/>
      <c r="I22" s="25"/>
      <c r="J22" s="25"/>
      <c r="K22" s="25"/>
      <c r="L22" s="25"/>
      <c r="M22" s="12"/>
      <c r="N22" s="12"/>
      <c r="O22" s="12"/>
      <c r="P22" s="12"/>
    </row>
    <row r="23" spans="1:16" ht="19.5" x14ac:dyDescent="0.35">
      <c r="A23" s="12"/>
      <c r="B23" s="75" t="s">
        <v>35</v>
      </c>
      <c r="C23" s="69"/>
      <c r="D23" s="69"/>
      <c r="E23" s="69"/>
      <c r="F23" s="69"/>
      <c r="G23" s="69"/>
      <c r="H23" s="70"/>
      <c r="I23" s="25"/>
      <c r="J23" s="25"/>
      <c r="K23" s="25"/>
      <c r="L23" s="25" t="s">
        <v>85</v>
      </c>
      <c r="M23" s="12"/>
      <c r="N23" s="12"/>
      <c r="O23" s="12"/>
      <c r="P23" s="12"/>
    </row>
    <row r="24" spans="1:16" ht="24" customHeight="1" x14ac:dyDescent="0.25">
      <c r="A24" s="12"/>
      <c r="B24" s="16" t="s">
        <v>36</v>
      </c>
      <c r="C24" s="20"/>
      <c r="D24" s="20"/>
      <c r="E24" s="20"/>
      <c r="F24" s="20"/>
      <c r="G24" s="20"/>
      <c r="H24" s="16" t="s">
        <v>62</v>
      </c>
      <c r="I24" s="25"/>
      <c r="J24" s="25"/>
      <c r="K24" s="25"/>
      <c r="L24" s="25"/>
      <c r="M24" s="12"/>
      <c r="N24" s="12"/>
      <c r="O24" s="12"/>
      <c r="P24" s="12"/>
    </row>
    <row r="25" spans="1:16" ht="21" customHeight="1" x14ac:dyDescent="0.25">
      <c r="A25" s="12"/>
      <c r="B25" s="16" t="s">
        <v>37</v>
      </c>
      <c r="C25" s="20"/>
      <c r="D25" s="20"/>
      <c r="E25" s="20"/>
      <c r="F25" s="20"/>
      <c r="G25" s="20"/>
      <c r="H25" s="16" t="s">
        <v>63</v>
      </c>
      <c r="I25" s="25"/>
      <c r="J25" s="25"/>
      <c r="K25" s="25"/>
      <c r="L25" s="25"/>
      <c r="M25" s="12"/>
      <c r="N25" s="12"/>
      <c r="O25" s="12"/>
      <c r="P25" s="12"/>
    </row>
    <row r="26" spans="1:16" ht="18.75" x14ac:dyDescent="0.3">
      <c r="A26" s="12"/>
      <c r="B26" s="14"/>
      <c r="C26" s="14"/>
      <c r="D26" s="14"/>
      <c r="E26" s="14"/>
      <c r="F26" s="14"/>
      <c r="G26" s="14"/>
      <c r="H26" s="14"/>
      <c r="I26" s="25"/>
      <c r="J26" s="25"/>
      <c r="K26" s="25"/>
      <c r="L26" s="25"/>
      <c r="M26" s="12"/>
      <c r="N26" s="12"/>
      <c r="O26" s="12"/>
      <c r="P26" s="12"/>
    </row>
    <row r="27" spans="1:16" ht="19.5" x14ac:dyDescent="0.35">
      <c r="A27" s="12"/>
      <c r="B27" s="75" t="s">
        <v>38</v>
      </c>
      <c r="C27" s="69"/>
      <c r="D27" s="69"/>
      <c r="E27" s="69"/>
      <c r="F27" s="69"/>
      <c r="G27" s="69"/>
      <c r="H27" s="70"/>
      <c r="I27" s="25"/>
      <c r="J27" s="25"/>
      <c r="K27" s="25"/>
      <c r="L27" s="25"/>
      <c r="M27" s="12"/>
      <c r="N27" s="12"/>
      <c r="O27" s="12"/>
      <c r="P27" s="12"/>
    </row>
    <row r="28" spans="1:16" ht="23.25" customHeight="1" x14ac:dyDescent="0.25">
      <c r="A28" s="12"/>
      <c r="B28" s="15" t="s">
        <v>39</v>
      </c>
      <c r="C28" s="20"/>
      <c r="D28" s="20"/>
      <c r="E28" s="20"/>
      <c r="F28" s="20"/>
      <c r="G28" s="20"/>
      <c r="H28" s="15" t="s">
        <v>64</v>
      </c>
      <c r="I28" s="25"/>
      <c r="J28" s="25"/>
      <c r="K28" s="25"/>
      <c r="L28" s="25"/>
      <c r="M28" s="12"/>
      <c r="N28" s="12"/>
      <c r="O28" s="12"/>
      <c r="P28" s="12"/>
    </row>
    <row r="29" spans="1:16" ht="41.25" customHeight="1" x14ac:dyDescent="0.25">
      <c r="A29" s="12"/>
      <c r="B29" s="15" t="s">
        <v>40</v>
      </c>
      <c r="C29" s="20"/>
      <c r="D29" s="20"/>
      <c r="E29" s="20"/>
      <c r="F29" s="20"/>
      <c r="G29" s="20"/>
      <c r="H29" s="15" t="s">
        <v>65</v>
      </c>
      <c r="I29" s="25"/>
      <c r="J29" s="25"/>
      <c r="K29" s="25"/>
      <c r="L29" s="25"/>
      <c r="M29" s="12"/>
      <c r="N29" s="12"/>
      <c r="O29" s="12"/>
      <c r="P29" s="12"/>
    </row>
    <row r="30" spans="1:16" ht="18.75" x14ac:dyDescent="0.3">
      <c r="A30" s="12"/>
      <c r="B30" s="14"/>
      <c r="C30" s="14"/>
      <c r="D30" s="14"/>
      <c r="E30" s="14"/>
      <c r="F30" s="14"/>
      <c r="G30" s="14"/>
      <c r="H30" s="14"/>
      <c r="I30" s="25"/>
      <c r="J30" s="25"/>
      <c r="K30" s="25"/>
      <c r="L30" s="25"/>
      <c r="M30" s="12"/>
      <c r="N30" s="12"/>
      <c r="O30" s="12"/>
      <c r="P30" s="12"/>
    </row>
    <row r="31" spans="1:16" ht="19.5" x14ac:dyDescent="0.35">
      <c r="A31" s="12"/>
      <c r="B31" s="75" t="s">
        <v>41</v>
      </c>
      <c r="C31" s="69"/>
      <c r="D31" s="69"/>
      <c r="E31" s="69"/>
      <c r="F31" s="69"/>
      <c r="G31" s="69"/>
      <c r="H31" s="70"/>
      <c r="I31" s="25"/>
      <c r="J31" s="25"/>
      <c r="K31" s="12"/>
      <c r="L31" s="12"/>
      <c r="M31" s="12"/>
      <c r="N31" s="12"/>
      <c r="O31" s="12"/>
      <c r="P31" s="12"/>
    </row>
    <row r="32" spans="1:16" ht="19.5" x14ac:dyDescent="0.35">
      <c r="A32" s="12"/>
      <c r="B32" s="75" t="s">
        <v>42</v>
      </c>
      <c r="C32" s="69"/>
      <c r="D32" s="69"/>
      <c r="E32" s="69"/>
      <c r="F32" s="69"/>
      <c r="G32" s="69"/>
      <c r="H32" s="70"/>
      <c r="I32" s="25"/>
      <c r="J32" s="25"/>
      <c r="K32" s="12"/>
      <c r="L32" s="12"/>
      <c r="M32" s="12"/>
      <c r="N32" s="12"/>
      <c r="O32" s="12"/>
      <c r="P32" s="12"/>
    </row>
    <row r="33" spans="1:16" ht="39.75" customHeight="1" x14ac:dyDescent="0.25">
      <c r="A33" s="12"/>
      <c r="B33" s="16" t="s">
        <v>43</v>
      </c>
      <c r="C33" s="20"/>
      <c r="D33" s="20"/>
      <c r="E33" s="20"/>
      <c r="F33" s="20"/>
      <c r="G33" s="20"/>
      <c r="H33" s="16" t="s">
        <v>66</v>
      </c>
      <c r="I33" s="25"/>
      <c r="J33" s="25"/>
      <c r="K33" s="12"/>
      <c r="L33" s="12"/>
      <c r="M33" s="12"/>
      <c r="N33" s="12"/>
      <c r="O33" s="12"/>
      <c r="P33" s="12"/>
    </row>
    <row r="34" spans="1:16" ht="22.5" customHeight="1" x14ac:dyDescent="0.25">
      <c r="A34" s="12"/>
      <c r="B34" s="16" t="s">
        <v>44</v>
      </c>
      <c r="C34" s="20"/>
      <c r="D34" s="20"/>
      <c r="E34" s="20"/>
      <c r="F34" s="20"/>
      <c r="G34" s="20"/>
      <c r="H34" s="16" t="s">
        <v>67</v>
      </c>
      <c r="I34" s="25"/>
      <c r="J34" s="25"/>
      <c r="K34" s="12"/>
      <c r="L34" s="12"/>
      <c r="M34" s="12"/>
      <c r="N34" s="12"/>
      <c r="O34" s="12"/>
      <c r="P34" s="12"/>
    </row>
    <row r="35" spans="1:16" ht="18.75" x14ac:dyDescent="0.3">
      <c r="A35" s="12"/>
      <c r="B35" s="14"/>
      <c r="C35" s="14"/>
      <c r="D35" s="14"/>
      <c r="E35" s="14"/>
      <c r="F35" s="14"/>
      <c r="G35" s="14"/>
      <c r="H35" s="14"/>
      <c r="I35" s="25"/>
      <c r="J35" s="25"/>
      <c r="K35" s="12"/>
      <c r="L35" s="12"/>
      <c r="M35" s="12"/>
      <c r="N35" s="12"/>
      <c r="O35" s="12"/>
      <c r="P35" s="12"/>
    </row>
    <row r="36" spans="1:16" ht="19.5" x14ac:dyDescent="0.35">
      <c r="A36" s="12"/>
      <c r="B36" s="75" t="s">
        <v>45</v>
      </c>
      <c r="C36" s="69"/>
      <c r="D36" s="69"/>
      <c r="E36" s="69"/>
      <c r="F36" s="69"/>
      <c r="G36" s="69"/>
      <c r="H36" s="70"/>
      <c r="I36" s="25"/>
      <c r="J36" s="25"/>
      <c r="K36" s="12"/>
      <c r="L36" s="12"/>
      <c r="M36" s="12"/>
      <c r="N36" s="12"/>
      <c r="O36" s="12"/>
      <c r="P36" s="12"/>
    </row>
    <row r="37" spans="1:16" ht="27" customHeight="1" x14ac:dyDescent="0.25">
      <c r="A37" s="12"/>
      <c r="B37" s="16" t="s">
        <v>46</v>
      </c>
      <c r="C37" s="20"/>
      <c r="D37" s="20"/>
      <c r="E37" s="20"/>
      <c r="F37" s="20"/>
      <c r="G37" s="20"/>
      <c r="H37" s="16" t="s">
        <v>68</v>
      </c>
      <c r="I37" s="25"/>
      <c r="J37" s="25"/>
      <c r="K37" s="12"/>
      <c r="L37" s="12"/>
      <c r="M37" s="12"/>
      <c r="N37" s="12"/>
      <c r="O37" s="12"/>
      <c r="P37" s="12"/>
    </row>
    <row r="38" spans="1:16" ht="18.75" x14ac:dyDescent="0.3">
      <c r="A38" s="12"/>
      <c r="B38" s="14"/>
      <c r="C38" s="14"/>
      <c r="D38" s="14"/>
      <c r="E38" s="14"/>
      <c r="F38" s="14"/>
      <c r="G38" s="14"/>
      <c r="H38" s="14"/>
      <c r="I38" s="25"/>
      <c r="J38" s="25"/>
      <c r="K38" s="12"/>
      <c r="L38" s="12"/>
      <c r="M38" s="12"/>
      <c r="N38" s="12"/>
      <c r="O38" s="12"/>
      <c r="P38" s="12"/>
    </row>
    <row r="39" spans="1:16" ht="19.5" x14ac:dyDescent="0.35">
      <c r="A39" s="12"/>
      <c r="B39" s="75" t="s">
        <v>47</v>
      </c>
      <c r="C39" s="69"/>
      <c r="D39" s="69"/>
      <c r="E39" s="69"/>
      <c r="F39" s="69"/>
      <c r="G39" s="69"/>
      <c r="H39" s="70"/>
      <c r="I39" s="25"/>
      <c r="J39" s="25"/>
      <c r="K39" s="12"/>
      <c r="L39" s="12"/>
      <c r="M39" s="12"/>
      <c r="N39" s="12"/>
      <c r="O39" s="12"/>
      <c r="P39" s="12"/>
    </row>
    <row r="40" spans="1:16" ht="39.75" customHeight="1" x14ac:dyDescent="0.25">
      <c r="A40" s="12"/>
      <c r="B40" s="16" t="s">
        <v>48</v>
      </c>
      <c r="C40" s="20"/>
      <c r="D40" s="20"/>
      <c r="E40" s="20"/>
      <c r="F40" s="20"/>
      <c r="G40" s="20"/>
      <c r="H40" s="16" t="s">
        <v>69</v>
      </c>
      <c r="I40" s="25"/>
      <c r="J40" s="25"/>
      <c r="K40" s="12"/>
      <c r="L40" s="12"/>
      <c r="M40" s="12"/>
      <c r="N40" s="12"/>
      <c r="O40" s="12"/>
      <c r="P40" s="12"/>
    </row>
    <row r="41" spans="1:16" ht="18.75" x14ac:dyDescent="0.3">
      <c r="A41" s="12"/>
      <c r="B41" s="14"/>
      <c r="C41" s="14"/>
      <c r="D41" s="14"/>
      <c r="E41" s="14"/>
      <c r="F41" s="14"/>
      <c r="G41" s="14"/>
      <c r="H41" s="14"/>
      <c r="I41" s="25"/>
      <c r="J41" s="25"/>
      <c r="K41" s="12"/>
      <c r="L41" s="12"/>
      <c r="M41" s="12"/>
      <c r="N41" s="12"/>
      <c r="O41" s="12"/>
      <c r="P41" s="12"/>
    </row>
    <row r="42" spans="1:16" ht="19.5" x14ac:dyDescent="0.35">
      <c r="A42" s="12"/>
      <c r="B42" s="79" t="s">
        <v>49</v>
      </c>
      <c r="C42" s="80"/>
      <c r="D42" s="80"/>
      <c r="E42" s="14"/>
      <c r="F42" s="14"/>
      <c r="G42" s="24">
        <f>P18</f>
        <v>0</v>
      </c>
      <c r="H42" s="14"/>
      <c r="I42" s="12"/>
      <c r="J42" s="12"/>
      <c r="K42" s="12"/>
      <c r="L42" s="12"/>
      <c r="M42" s="12"/>
      <c r="N42" s="12"/>
      <c r="O42" s="12"/>
      <c r="P42" s="12"/>
    </row>
    <row r="43" spans="1:16" ht="19.5" x14ac:dyDescent="0.35">
      <c r="A43" s="12"/>
      <c r="B43" s="17" t="s">
        <v>50</v>
      </c>
      <c r="C43" s="81" t="str">
        <f>IF(G42&gt;4.4,"высокий",IF(G42&gt;3.9,"хороший",IF(G42&gt;2.8,"средний","низкий")))</f>
        <v>низкий</v>
      </c>
      <c r="D43" s="82"/>
      <c r="E43" s="82"/>
      <c r="F43" s="82"/>
      <c r="G43" s="82"/>
      <c r="H43" s="82"/>
      <c r="I43" s="12"/>
      <c r="J43" s="12"/>
      <c r="K43" s="12"/>
      <c r="L43" s="12"/>
      <c r="M43" s="12"/>
      <c r="N43" s="12"/>
      <c r="O43" s="12"/>
      <c r="P43" s="12"/>
    </row>
    <row r="44" spans="1:16" ht="18.75" x14ac:dyDescent="0.3">
      <c r="A44" s="12"/>
      <c r="B44" s="14" t="s">
        <v>51</v>
      </c>
      <c r="C44" s="22"/>
      <c r="D44" s="22"/>
      <c r="E44" s="22"/>
      <c r="F44" s="22"/>
      <c r="G44" s="22"/>
      <c r="H44" s="22"/>
      <c r="I44" s="12"/>
      <c r="J44" s="12"/>
      <c r="K44" s="12"/>
      <c r="L44" s="12"/>
      <c r="M44" s="12"/>
      <c r="N44" s="12"/>
      <c r="O44" s="12"/>
      <c r="P44" s="12"/>
    </row>
    <row r="45" spans="1:16" ht="18.75" x14ac:dyDescent="0.3">
      <c r="A45" s="12"/>
      <c r="B45" s="14" t="s">
        <v>52</v>
      </c>
      <c r="C45" s="22"/>
      <c r="D45" s="22"/>
      <c r="E45" s="22"/>
      <c r="F45" s="22"/>
      <c r="G45" s="22"/>
      <c r="H45" s="22"/>
      <c r="I45" s="12"/>
      <c r="J45" s="12"/>
      <c r="K45" s="12"/>
      <c r="L45" s="12"/>
      <c r="M45" s="12"/>
      <c r="N45" s="12"/>
      <c r="O45" s="12"/>
      <c r="P45" s="12"/>
    </row>
    <row r="46" spans="1:16" ht="18.75" x14ac:dyDescent="0.3">
      <c r="A46" s="12"/>
      <c r="B46" s="14" t="s">
        <v>53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</row>
    <row r="47" spans="1:16" ht="18.75" x14ac:dyDescent="0.3">
      <c r="A47" s="12"/>
      <c r="B47" s="14" t="s">
        <v>54</v>
      </c>
      <c r="C47" s="14"/>
      <c r="D47" s="14"/>
      <c r="E47" s="14"/>
      <c r="F47" s="14"/>
      <c r="G47" s="14"/>
      <c r="H47" s="14"/>
      <c r="I47" s="12"/>
      <c r="J47" s="12"/>
      <c r="K47" s="12"/>
      <c r="L47" s="12"/>
      <c r="M47" s="12"/>
      <c r="N47" s="12"/>
      <c r="O47" s="12"/>
      <c r="P47" s="12"/>
    </row>
    <row r="48" spans="1:16" ht="18.75" x14ac:dyDescent="0.3">
      <c r="A48" s="12"/>
      <c r="B48" s="14"/>
      <c r="C48" s="14"/>
      <c r="D48" s="14"/>
      <c r="E48" s="14"/>
      <c r="F48" s="14"/>
      <c r="G48" s="14"/>
      <c r="H48" s="14"/>
      <c r="I48" s="12"/>
      <c r="J48" s="12"/>
      <c r="K48" s="12"/>
      <c r="L48" s="12"/>
      <c r="M48" s="12"/>
      <c r="N48" s="12"/>
      <c r="O48" s="12"/>
      <c r="P48" s="12"/>
    </row>
    <row r="49" spans="1:16" ht="30.75" customHeight="1" x14ac:dyDescent="0.25">
      <c r="A49" s="12"/>
      <c r="B49" s="18" t="s">
        <v>55</v>
      </c>
      <c r="C49" s="83"/>
      <c r="D49" s="84"/>
      <c r="E49" s="84"/>
      <c r="F49" s="84"/>
      <c r="G49" s="84"/>
      <c r="H49" s="84"/>
      <c r="I49" s="12"/>
      <c r="J49" s="12"/>
      <c r="K49" s="12"/>
      <c r="L49" s="12"/>
      <c r="M49" s="12"/>
      <c r="N49" s="12"/>
      <c r="O49" s="12"/>
      <c r="P49" s="12"/>
    </row>
  </sheetData>
  <mergeCells count="29">
    <mergeCell ref="B39:H39"/>
    <mergeCell ref="B42:D42"/>
    <mergeCell ref="C43:H43"/>
    <mergeCell ref="C49:H49"/>
    <mergeCell ref="B19:H19"/>
    <mergeCell ref="B23:H23"/>
    <mergeCell ref="B27:H27"/>
    <mergeCell ref="B31:H31"/>
    <mergeCell ref="B32:H32"/>
    <mergeCell ref="B36:H36"/>
    <mergeCell ref="B15:H15"/>
    <mergeCell ref="K15:O15"/>
    <mergeCell ref="K16:O16"/>
    <mergeCell ref="K17:O17"/>
    <mergeCell ref="B18:H18"/>
    <mergeCell ref="K18:O18"/>
    <mergeCell ref="K14:O14"/>
    <mergeCell ref="C3:G3"/>
    <mergeCell ref="B6:H6"/>
    <mergeCell ref="K6:O6"/>
    <mergeCell ref="K7:O7"/>
    <mergeCell ref="K8:O8"/>
    <mergeCell ref="B9:H9"/>
    <mergeCell ref="K9:O9"/>
    <mergeCell ref="K10:O10"/>
    <mergeCell ref="K11:O11"/>
    <mergeCell ref="B12:H12"/>
    <mergeCell ref="K12:O12"/>
    <mergeCell ref="K13:O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Титул</vt:lpstr>
      <vt:lpstr>ФИ_1</vt:lpstr>
      <vt:lpstr>ФИ_2</vt:lpstr>
      <vt:lpstr>ФИ_3</vt:lpstr>
      <vt:lpstr>ФИ_4</vt:lpstr>
      <vt:lpstr>ФИ_5</vt:lpstr>
      <vt:lpstr>ФИ_6</vt:lpstr>
      <vt:lpstr>ФИ_7</vt:lpstr>
      <vt:lpstr>ФИ_8</vt:lpstr>
      <vt:lpstr>ФИ_9</vt:lpstr>
      <vt:lpstr>ФИ_10</vt:lpstr>
      <vt:lpstr>ФИ_11</vt:lpstr>
      <vt:lpstr>ФИ_12</vt:lpstr>
      <vt:lpstr>ФИ_13</vt:lpstr>
      <vt:lpstr>ФИ_14</vt:lpstr>
      <vt:lpstr>ФИ_15</vt:lpstr>
      <vt:lpstr>Рез-т группы</vt:lpstr>
      <vt:lpstr>Уровень по группе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Vladyko</dc:creator>
  <cp:lastModifiedBy>metod</cp:lastModifiedBy>
  <dcterms:created xsi:type="dcterms:W3CDTF">2022-01-09T13:01:50Z</dcterms:created>
  <dcterms:modified xsi:type="dcterms:W3CDTF">2023-09-29T11:57:52Z</dcterms:modified>
</cp:coreProperties>
</file>